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dcazabon\Box\RTSL\Resolve Team\Cardiovascular Health\Hypertension\Step-wise guide to implement HTN control program\3- Step 3- Supply of devices &amp; Meds\Medication\3B- Forecasting Country Examples\Updates 02.July.2021\"/>
    </mc:Choice>
  </mc:AlternateContent>
  <xr:revisionPtr revIDLastSave="0" documentId="8_{B4CCB2D6-D3C9-4E7C-9208-FA10D5C3FC03}" xr6:coauthVersionLast="47" xr6:coauthVersionMax="47" xr10:uidLastSave="{00000000-0000-0000-0000-000000000000}"/>
  <bookViews>
    <workbookView xWindow="0" yWindow="0" windowWidth="20490" windowHeight="10920" activeTab="1" xr2:uid="{00000000-000D-0000-FFFF-FFFF00000000}"/>
  </bookViews>
  <sheets>
    <sheet name="Overview" sheetId="3" r:id="rId1"/>
    <sheet name="Input" sheetId="1" r:id="rId2"/>
    <sheet name="Drug requirement"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 i="5" l="1"/>
  <c r="N10" i="5"/>
  <c r="N11" i="5"/>
  <c r="N12" i="5"/>
  <c r="N13" i="5"/>
  <c r="N14" i="5"/>
  <c r="D3" i="5"/>
  <c r="O4" i="5" l="1"/>
  <c r="O3" i="5"/>
  <c r="K7" i="5"/>
  <c r="J7" i="5"/>
  <c r="H13" i="1"/>
  <c r="J24" i="5"/>
  <c r="H24" i="5"/>
  <c r="F24" i="5"/>
  <c r="O20" i="5"/>
  <c r="M20" i="5"/>
  <c r="O19" i="5"/>
  <c r="O18" i="5"/>
  <c r="M19" i="5"/>
  <c r="M18" i="5"/>
  <c r="I7" i="5" l="1"/>
  <c r="H7" i="5"/>
  <c r="G7" i="5"/>
  <c r="F7" i="5"/>
  <c r="J2" i="5" l="1"/>
  <c r="G21" i="5"/>
  <c r="H21" i="5"/>
  <c r="I21" i="5"/>
  <c r="J21" i="5"/>
  <c r="K21" i="5"/>
  <c r="F21" i="5"/>
  <c r="O14" i="5"/>
  <c r="O13" i="5"/>
  <c r="O12" i="5"/>
  <c r="O11" i="5"/>
  <c r="O10" i="5"/>
  <c r="O9" i="5"/>
  <c r="C8" i="1" l="1"/>
  <c r="F2" i="5" s="1"/>
  <c r="O2" i="5" s="1"/>
  <c r="C16" i="5" l="1"/>
  <c r="C13" i="5"/>
  <c r="C11" i="5"/>
  <c r="C17" i="5"/>
  <c r="C15" i="5"/>
  <c r="C8" i="5"/>
  <c r="D8" i="5" s="1"/>
  <c r="E8" i="5" s="1"/>
  <c r="C10" i="5"/>
  <c r="C12" i="5"/>
  <c r="C9" i="5"/>
  <c r="C14" i="5"/>
  <c r="C19" i="5"/>
  <c r="C18" i="5"/>
  <c r="C10" i="1"/>
  <c r="D9" i="5" l="1"/>
  <c r="D10" i="5" s="1"/>
  <c r="D11" i="5" s="1"/>
  <c r="D12" i="5" s="1"/>
  <c r="D13" i="5" s="1"/>
  <c r="D14" i="5" s="1"/>
  <c r="D15" i="5" s="1"/>
  <c r="D16" i="5" s="1"/>
  <c r="D17" i="5" s="1"/>
  <c r="D18" i="5" s="1"/>
  <c r="D19" i="5" s="1"/>
  <c r="E9" i="5"/>
  <c r="F9" i="5" s="1"/>
  <c r="G9" i="5"/>
  <c r="F8" i="5"/>
  <c r="I11" i="5"/>
  <c r="H10" i="5"/>
  <c r="J12" i="5"/>
  <c r="K13" i="5"/>
  <c r="J13" i="5" l="1"/>
  <c r="H11" i="5"/>
  <c r="G10" i="5"/>
  <c r="K14" i="5"/>
  <c r="I12" i="5"/>
  <c r="E10" i="5"/>
  <c r="F10" i="5" s="1"/>
  <c r="J14" i="5" l="1"/>
  <c r="G11" i="5"/>
  <c r="K15" i="5"/>
  <c r="I13" i="5"/>
  <c r="H12" i="5"/>
  <c r="E11" i="5"/>
  <c r="F11" i="5" s="1"/>
  <c r="J15" i="5" l="1"/>
  <c r="K16" i="5"/>
  <c r="H13" i="5"/>
  <c r="G12" i="5"/>
  <c r="E12" i="5"/>
  <c r="F12" i="5" s="1"/>
  <c r="I14" i="5"/>
  <c r="J16" i="5" l="1"/>
  <c r="I15" i="5"/>
  <c r="H14" i="5"/>
  <c r="K17" i="5"/>
  <c r="G13" i="5"/>
  <c r="E13" i="5"/>
  <c r="F13" i="5" s="1"/>
  <c r="J17" i="5" l="1"/>
  <c r="I16" i="5"/>
  <c r="E14" i="5"/>
  <c r="F14" i="5" s="1"/>
  <c r="H15" i="5"/>
  <c r="G14" i="5"/>
  <c r="K18" i="5"/>
  <c r="J18" i="5" l="1"/>
  <c r="I17" i="5"/>
  <c r="K19" i="5"/>
  <c r="K22" i="5" s="1"/>
  <c r="G15" i="5"/>
  <c r="H16" i="5"/>
  <c r="E15" i="5"/>
  <c r="F15" i="5" s="1"/>
  <c r="J19" i="5" l="1"/>
  <c r="J22" i="5" s="1"/>
  <c r="J25" i="5" s="1"/>
  <c r="I18" i="5"/>
  <c r="G16" i="5"/>
  <c r="E16" i="5"/>
  <c r="F16" i="5" s="1"/>
  <c r="H17" i="5"/>
  <c r="G17" i="5" l="1"/>
  <c r="H18" i="5"/>
  <c r="I19" i="5"/>
  <c r="I22" i="5" s="1"/>
  <c r="E17" i="5"/>
  <c r="F17" i="5" s="1"/>
  <c r="E18" i="5" l="1"/>
  <c r="F18" i="5" s="1"/>
  <c r="H19" i="5"/>
  <c r="H22" i="5" s="1"/>
  <c r="H25" i="5" s="1"/>
  <c r="G18" i="5"/>
  <c r="E19" i="5" l="1"/>
  <c r="F19" i="5" s="1"/>
  <c r="G19" i="5"/>
  <c r="G22" i="5" s="1"/>
  <c r="F22" i="5" l="1"/>
  <c r="F25" i="5" s="1"/>
  <c r="F26" i="5" l="1"/>
</calcChain>
</file>

<file path=xl/sharedStrings.xml><?xml version="1.0" encoding="utf-8"?>
<sst xmlns="http://schemas.openxmlformats.org/spreadsheetml/2006/main" count="100" uniqueCount="90">
  <si>
    <t>Total population</t>
  </si>
  <si>
    <t>% of adult population</t>
  </si>
  <si>
    <t>Total adult population</t>
  </si>
  <si>
    <t>Total hypertensives</t>
  </si>
  <si>
    <t>Inputs</t>
  </si>
  <si>
    <t>HTN prevalence among adults</t>
  </si>
  <si>
    <t>Particulars</t>
  </si>
  <si>
    <t>Figures</t>
  </si>
  <si>
    <t>Source</t>
  </si>
  <si>
    <t>Assumptions:</t>
  </si>
  <si>
    <t>Month</t>
  </si>
  <si>
    <t>Month 1</t>
  </si>
  <si>
    <t>Month 2</t>
  </si>
  <si>
    <t>Month 3</t>
  </si>
  <si>
    <t>Month 4</t>
  </si>
  <si>
    <t>Month 5</t>
  </si>
  <si>
    <t>Month 6</t>
  </si>
  <si>
    <t>Month 7</t>
  </si>
  <si>
    <t>Month 8</t>
  </si>
  <si>
    <t>Month 9</t>
  </si>
  <si>
    <t>Month 10</t>
  </si>
  <si>
    <t>Month 11</t>
  </si>
  <si>
    <t>Month 12</t>
  </si>
  <si>
    <t>Expected enrolment for the year</t>
  </si>
  <si>
    <t xml:space="preserve">Resolve to Save Lives Annual Medication Forecasting Tool </t>
  </si>
  <si>
    <t xml:space="preserve">About the tool: </t>
  </si>
  <si>
    <t>State, Province or Area</t>
  </si>
  <si>
    <t>City/District</t>
  </si>
  <si>
    <t xml:space="preserve">HTN prevalence in adults </t>
  </si>
  <si>
    <t>Existing patient load</t>
  </si>
  <si>
    <t>A</t>
  </si>
  <si>
    <t>B</t>
  </si>
  <si>
    <t>C</t>
  </si>
  <si>
    <t>D</t>
  </si>
  <si>
    <t>E</t>
  </si>
  <si>
    <t>F</t>
  </si>
  <si>
    <t>G</t>
  </si>
  <si>
    <t>Actual cumulative patient registration reducing the defaulters</t>
  </si>
  <si>
    <t>Drug</t>
  </si>
  <si>
    <t>Existing regular patients opting care*</t>
  </si>
  <si>
    <t>Expected enrolment for year of estimation</t>
  </si>
  <si>
    <t>Facility/District/State name:</t>
  </si>
  <si>
    <t>Approximate cost of drugs 
(In currency of country per tablet)</t>
  </si>
  <si>
    <t>Approximate Budget requirement in currency of the country</t>
  </si>
  <si>
    <t>H</t>
  </si>
  <si>
    <t>I</t>
  </si>
  <si>
    <t>J</t>
  </si>
  <si>
    <t>Treatment Protocol</t>
  </si>
  <si>
    <t>Step 1</t>
  </si>
  <si>
    <t>Step 2</t>
  </si>
  <si>
    <t>Step 3</t>
  </si>
  <si>
    <t>Step 4</t>
  </si>
  <si>
    <t>Step</t>
  </si>
  <si>
    <t>Total</t>
  </si>
  <si>
    <t>Census</t>
  </si>
  <si>
    <t>NFHS/DLHS/AHS</t>
  </si>
  <si>
    <t>Country</t>
  </si>
  <si>
    <r>
      <rPr>
        <b/>
        <sz val="11"/>
        <color theme="1"/>
        <rFont val="Calibri"/>
        <family val="2"/>
        <scheme val="minor"/>
      </rPr>
      <t xml:space="preserve">How to use the tool:
</t>
    </r>
    <r>
      <rPr>
        <sz val="11"/>
        <color theme="1"/>
        <rFont val="Calibri"/>
        <family val="2"/>
        <scheme val="minor"/>
      </rPr>
      <t>- Enter all data into yellow cells in input sheet
- Enter all data sources where available
- Expected % of  registration for the year can be modified based on anticipated rate of program growth. Actual registration can also be entered in column 'B" of the tool against the specific month (in the output sheet).
- Assumed % of patients to be controlled at each step of the treatment protocol is as per current experience and can be modified with country specific experience.
- Click on each column heading for more detailed information .</t>
    </r>
  </si>
  <si>
    <t>OVERVIEW</t>
  </si>
  <si>
    <t xml:space="preserve"> Requirement for the year</t>
  </si>
  <si>
    <r>
      <rPr>
        <b/>
        <sz val="11"/>
        <color theme="1"/>
        <rFont val="Calibri"/>
        <family val="2"/>
        <scheme val="minor"/>
      </rPr>
      <t xml:space="preserve">Objective: </t>
    </r>
    <r>
      <rPr>
        <sz val="11"/>
        <color theme="1"/>
        <rFont val="Calibri"/>
        <family val="2"/>
        <scheme val="minor"/>
      </rPr>
      <t xml:space="preserve"> This tool is available to assist country programs with estimating antihypertensive medication requirements for new hypertension control programs. It is based on the best available assumptions, but should be adapted to local contexts. </t>
    </r>
  </si>
  <si>
    <t>Expected % loss to follow up over the year</t>
  </si>
  <si>
    <t>Expected loss to follow up each month</t>
  </si>
  <si>
    <t>Amlodipine 5 mg</t>
  </si>
  <si>
    <t>Step 5</t>
  </si>
  <si>
    <t>Note: List the drugs in exact sequence as they appear in the protocol</t>
  </si>
  <si>
    <t>Data to be entered</t>
  </si>
  <si>
    <t>Data generated automatically</t>
  </si>
  <si>
    <t>Number of patients getting enrolled each month as per actual, can be updated in respective cells in column 'B' for mid term review of projected requirement</t>
  </si>
  <si>
    <t>* For first year "Existing regular patients opting care" can be zero unless clear data available. 
For calculation of next year onwards total registered patient till end of the preceding year can be taken as "existing regular patients".</t>
  </si>
  <si>
    <t>Drug**</t>
  </si>
  <si>
    <t>Control assumption**</t>
  </si>
  <si>
    <t>Step 6</t>
  </si>
  <si>
    <t>Treatment protocol step</t>
  </si>
  <si>
    <t>Total % of patients at the protocol step</t>
  </si>
  <si>
    <t xml:space="preserve">Additional % of patients </t>
  </si>
  <si>
    <r>
      <t xml:space="preserve">Requirement in Base doses: </t>
    </r>
    <r>
      <rPr>
        <sz val="10"/>
        <color theme="1"/>
        <rFont val="Calibri"/>
        <family val="2"/>
        <scheme val="minor"/>
      </rPr>
      <t>Alter the formulas in "row 24" to sum up the drug requirement  in the base strength indicated</t>
    </r>
  </si>
  <si>
    <t>Number of Actual or Expected new enrolments</t>
  </si>
  <si>
    <t>Outputs</t>
  </si>
  <si>
    <t>Estimated requirement of anti-hypertensive drugs</t>
  </si>
  <si>
    <t>Estimated total hypertensive adults</t>
  </si>
  <si>
    <t>Patient load assumption as per hypertension treatment protocol steps</t>
  </si>
  <si>
    <t>Expected Cumulative patient load</t>
  </si>
  <si>
    <t xml:space="preserve">Periodic requirement can be calculated by adding up the individual month's requirement. </t>
  </si>
  <si>
    <t>**Each step is in addition to all previous steps combined</t>
  </si>
  <si>
    <t>Under a new hypertension control program, the recommended hypertension treatment protocol may differ from previous drug prescription patterns. In addition, with increasing registrations of patients (both through possible population-based screening and opportunistic screening) and strategies to ensure their return to care, it is expected that there would be a steady increase in the use of the protocol drugs.
Therefore, the widely used consumption-based method is not suitable for drug forecasting and a morbidity-based method should be used. When the program reaches saturation of patient registration and uninterrupted availability of the drugs has been ensured for 4-5 years, then the consumption-based method may be used for future forecasting.</t>
  </si>
  <si>
    <t>Telmisartan 40 mg</t>
  </si>
  <si>
    <t>HTZ 25 mg</t>
  </si>
  <si>
    <t>Approximate cost of drugs 
(Price per pill in USD, Conversation 1 USD = Rs.70)</t>
  </si>
  <si>
    <r>
      <rPr>
        <b/>
        <i/>
        <sz val="11"/>
        <color theme="1"/>
        <rFont val="Calibri"/>
        <family val="2"/>
        <scheme val="minor"/>
      </rPr>
      <t>Note:</t>
    </r>
    <r>
      <rPr>
        <b/>
        <sz val="11"/>
        <color theme="1"/>
        <rFont val="Calibri"/>
        <family val="2"/>
        <scheme val="minor"/>
      </rPr>
      <t xml:space="preserve"> If X %  is expected loss to follow-up over one year, per month loss to follow-up would be Approximately (X/10)% based on cummulative reduction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</si>
</sst>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0.0%"/>
    <numFmt numFmtId="167" formatCode="#,##0_ ;\-#,##0\ "/>
    <numFmt numFmtId="168" formatCode="###\,###\,##0;[&gt;=100000]&quot;$&quot;\ ###\,##0;&quot;$&quot;\ ##,##0"/>
    <numFmt numFmtId="169" formatCode="###\,##0;[&gt;=10000]&quot;$&quot;\ ###\,##0;&quot;$&quot;\ ##,##0"/>
    <numFmt numFmtId="170" formatCode="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8"/>
      <name val="Calibri"/>
      <family val="2"/>
      <scheme val="minor"/>
    </font>
    <font>
      <b/>
      <u/>
      <sz val="16"/>
      <color rgb="FF002060"/>
      <name val="Calibri"/>
      <family val="2"/>
      <scheme val="minor"/>
    </font>
    <font>
      <b/>
      <sz val="11"/>
      <color theme="0"/>
      <name val="Calibri"/>
      <family val="2"/>
      <scheme val="minor"/>
    </font>
    <font>
      <b/>
      <i/>
      <sz val="11"/>
      <color theme="1"/>
      <name val="Calibri"/>
      <family val="2"/>
      <scheme val="minor"/>
    </font>
    <font>
      <b/>
      <sz val="18"/>
      <color theme="0"/>
      <name val="Calibri"/>
      <family val="2"/>
      <scheme val="minor"/>
    </font>
    <font>
      <b/>
      <sz val="16"/>
      <color theme="0"/>
      <name val="Calibri"/>
      <family val="2"/>
      <scheme val="minor"/>
    </font>
    <font>
      <sz val="14"/>
      <color theme="1"/>
      <name val="Calibri"/>
      <family val="2"/>
      <scheme val="minor"/>
    </font>
    <font>
      <b/>
      <sz val="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8" tint="-0.499984740745262"/>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0" fillId="0" borderId="1" xfId="0" applyBorder="1"/>
    <xf numFmtId="0" fontId="0" fillId="2" borderId="1" xfId="0" applyFill="1" applyBorder="1" applyAlignment="1">
      <alignment horizontal="center" vertical="center" wrapText="1"/>
    </xf>
    <xf numFmtId="9" fontId="0" fillId="0" borderId="1" xfId="0" applyNumberFormat="1" applyBorder="1" applyAlignment="1">
      <alignment horizontal="center"/>
    </xf>
    <xf numFmtId="164" fontId="0" fillId="0" borderId="0" xfId="0" applyNumberFormat="1"/>
    <xf numFmtId="0" fontId="2" fillId="5" borderId="1" xfId="0" applyFont="1" applyFill="1" applyBorder="1" applyAlignment="1">
      <alignment horizontal="center"/>
    </xf>
    <xf numFmtId="0" fontId="0" fillId="0" borderId="0" xfId="0" applyAlignment="1">
      <alignment vertical="center"/>
    </xf>
    <xf numFmtId="165" fontId="0" fillId="0" borderId="0" xfId="0" applyNumberFormat="1"/>
    <xf numFmtId="9" fontId="2" fillId="0"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9" fontId="0" fillId="0" borderId="1" xfId="0" applyNumberFormat="1" applyFill="1" applyBorder="1" applyAlignment="1">
      <alignment horizontal="center"/>
    </xf>
    <xf numFmtId="167" fontId="0" fillId="8" borderId="1" xfId="1" applyNumberFormat="1" applyFont="1" applyFill="1" applyBorder="1" applyAlignment="1">
      <alignment horizontal="center"/>
    </xf>
    <xf numFmtId="167" fontId="0" fillId="0" borderId="1" xfId="1" applyNumberFormat="1" applyFont="1" applyBorder="1" applyAlignment="1">
      <alignment horizontal="center"/>
    </xf>
    <xf numFmtId="167" fontId="0" fillId="0" borderId="1" xfId="1" applyNumberFormat="1" applyFont="1" applyBorder="1"/>
    <xf numFmtId="167" fontId="0" fillId="0" borderId="3" xfId="1" applyNumberFormat="1" applyFont="1" applyBorder="1"/>
    <xf numFmtId="0" fontId="2" fillId="2" borderId="1" xfId="0" applyFont="1" applyFill="1" applyBorder="1" applyAlignment="1">
      <alignment horizontal="center" vertical="center" wrapText="1"/>
    </xf>
    <xf numFmtId="169" fontId="0" fillId="0" borderId="1" xfId="1" applyNumberFormat="1" applyFont="1" applyBorder="1"/>
    <xf numFmtId="0" fontId="0" fillId="5" borderId="1" xfId="0" applyFill="1" applyBorder="1" applyAlignment="1">
      <alignment horizontal="center"/>
    </xf>
    <xf numFmtId="0" fontId="0" fillId="0" borderId="1" xfId="0" applyFont="1" applyBorder="1" applyAlignment="1">
      <alignment horizontal="center" vertical="center"/>
    </xf>
    <xf numFmtId="169" fontId="0" fillId="0" borderId="1" xfId="0" applyNumberFormat="1" applyFont="1" applyBorder="1" applyAlignment="1">
      <alignment vertical="center"/>
    </xf>
    <xf numFmtId="0" fontId="0"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2" borderId="1" xfId="0" applyFont="1" applyFill="1" applyBorder="1"/>
    <xf numFmtId="0" fontId="0" fillId="2" borderId="1" xfId="0" applyFont="1" applyFill="1" applyBorder="1" applyAlignment="1">
      <alignment horizontal="center" vertical="center"/>
    </xf>
    <xf numFmtId="0" fontId="0" fillId="2" borderId="1" xfId="0" applyFont="1" applyFill="1" applyBorder="1" applyAlignment="1">
      <alignment horizontal="center"/>
    </xf>
    <xf numFmtId="0" fontId="0" fillId="2" borderId="1" xfId="0" applyFont="1" applyFill="1" applyBorder="1" applyAlignment="1">
      <alignment horizontal="center" vertical="center" wrapText="1"/>
    </xf>
    <xf numFmtId="17" fontId="0" fillId="2" borderId="1" xfId="0" applyNumberFormat="1" applyFill="1" applyBorder="1" applyAlignment="1">
      <alignment horizontal="center"/>
    </xf>
    <xf numFmtId="167" fontId="0" fillId="9" borderId="1" xfId="1" applyNumberFormat="1" applyFont="1" applyFill="1" applyBorder="1"/>
    <xf numFmtId="167" fontId="0" fillId="9" borderId="3" xfId="1" applyNumberFormat="1" applyFont="1" applyFill="1" applyBorder="1"/>
    <xf numFmtId="169" fontId="2" fillId="0" borderId="1" xfId="1" applyNumberFormat="1" applyFont="1" applyFill="1" applyBorder="1" applyAlignment="1">
      <alignment horizontal="center" vertical="center"/>
    </xf>
    <xf numFmtId="0" fontId="3" fillId="2" borderId="2" xfId="0" applyFont="1" applyFill="1" applyBorder="1" applyAlignment="1">
      <alignment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0" xfId="0" applyFill="1"/>
    <xf numFmtId="0" fontId="0" fillId="13" borderId="0" xfId="0" applyFill="1"/>
    <xf numFmtId="0" fontId="0" fillId="13" borderId="0" xfId="0" applyFill="1" applyAlignment="1">
      <alignment vertical="center"/>
    </xf>
    <xf numFmtId="0" fontId="2" fillId="13" borderId="10" xfId="0" applyFont="1" applyFill="1" applyBorder="1" applyAlignment="1">
      <alignment horizontal="left" vertical="center" wrapText="1"/>
    </xf>
    <xf numFmtId="0" fontId="2" fillId="13" borderId="6" xfId="0" applyFont="1" applyFill="1" applyBorder="1" applyAlignment="1">
      <alignment horizontal="left" vertical="center" wrapText="1"/>
    </xf>
    <xf numFmtId="0" fontId="2" fillId="13" borderId="11" xfId="0" applyFont="1" applyFill="1" applyBorder="1" applyAlignment="1">
      <alignment horizontal="center" vertical="center" wrapText="1"/>
    </xf>
    <xf numFmtId="168" fontId="0" fillId="14" borderId="1" xfId="1" applyNumberFormat="1" applyFont="1" applyFill="1" applyBorder="1" applyAlignment="1">
      <alignment vertical="center"/>
    </xf>
    <xf numFmtId="9" fontId="0" fillId="14" borderId="1" xfId="0" applyNumberFormat="1" applyFont="1" applyFill="1" applyBorder="1" applyAlignment="1">
      <alignment vertical="center"/>
    </xf>
    <xf numFmtId="9" fontId="0" fillId="14" borderId="1" xfId="2" applyFont="1" applyFill="1" applyBorder="1" applyAlignment="1">
      <alignment vertical="center"/>
    </xf>
    <xf numFmtId="165" fontId="0" fillId="14" borderId="1" xfId="1" applyNumberFormat="1" applyFont="1" applyFill="1" applyBorder="1" applyAlignment="1">
      <alignment vertical="center"/>
    </xf>
    <xf numFmtId="9" fontId="0" fillId="14" borderId="1" xfId="1" applyNumberFormat="1" applyFont="1" applyFill="1" applyBorder="1" applyAlignment="1">
      <alignment vertical="center"/>
    </xf>
    <xf numFmtId="0" fontId="0" fillId="14" borderId="1" xfId="0" applyFont="1" applyFill="1" applyBorder="1"/>
    <xf numFmtId="9" fontId="0" fillId="14" borderId="1" xfId="0" applyNumberFormat="1" applyFont="1" applyFill="1" applyBorder="1" applyAlignment="1">
      <alignment horizontal="center"/>
    </xf>
    <xf numFmtId="0" fontId="2" fillId="14" borderId="1" xfId="0" applyFont="1" applyFill="1" applyBorder="1" applyAlignment="1">
      <alignment horizontal="center"/>
    </xf>
    <xf numFmtId="0" fontId="0" fillId="14" borderId="1" xfId="0" applyFill="1" applyBorder="1"/>
    <xf numFmtId="9" fontId="0" fillId="0" borderId="1" xfId="0" applyNumberFormat="1" applyFont="1" applyBorder="1" applyAlignment="1">
      <alignment vertical="center"/>
    </xf>
    <xf numFmtId="17" fontId="0" fillId="2" borderId="1" xfId="0" applyNumberFormat="1" applyFill="1" applyBorder="1" applyAlignment="1">
      <alignment horizontal="center" vertical="center"/>
    </xf>
    <xf numFmtId="167" fontId="0" fillId="8" borderId="1" xfId="1" applyNumberFormat="1" applyFont="1" applyFill="1" applyBorder="1" applyAlignment="1">
      <alignment horizontal="center" vertical="center"/>
    </xf>
    <xf numFmtId="167" fontId="0" fillId="0" borderId="1" xfId="1" applyNumberFormat="1" applyFont="1" applyBorder="1" applyAlignment="1">
      <alignment horizontal="center" vertical="center"/>
    </xf>
    <xf numFmtId="167" fontId="0" fillId="0" borderId="1" xfId="1" applyNumberFormat="1" applyFont="1" applyBorder="1" applyAlignment="1">
      <alignment vertical="center"/>
    </xf>
    <xf numFmtId="167" fontId="0" fillId="9" borderId="1" xfId="1" applyNumberFormat="1" applyFont="1" applyFill="1" applyBorder="1" applyAlignment="1">
      <alignment vertical="center"/>
    </xf>
    <xf numFmtId="167" fontId="0" fillId="9" borderId="3" xfId="1" applyNumberFormat="1" applyFont="1" applyFill="1" applyBorder="1" applyAlignment="1">
      <alignment vertical="center"/>
    </xf>
    <xf numFmtId="170" fontId="2" fillId="14" borderId="1" xfId="0" applyNumberFormat="1" applyFont="1" applyFill="1" applyBorder="1" applyAlignment="1">
      <alignment horizontal="center"/>
    </xf>
    <xf numFmtId="170" fontId="2" fillId="0" borderId="1" xfId="0" applyNumberFormat="1" applyFont="1" applyFill="1" applyBorder="1" applyAlignment="1">
      <alignment horizontal="center"/>
    </xf>
    <xf numFmtId="168" fontId="4" fillId="0" borderId="1" xfId="0" applyNumberFormat="1" applyFont="1" applyBorder="1" applyAlignment="1">
      <alignment horizontal="center" vertical="center"/>
    </xf>
    <xf numFmtId="169" fontId="4" fillId="0" borderId="1" xfId="0" applyNumberFormat="1" applyFont="1" applyBorder="1" applyAlignment="1">
      <alignment horizontal="center" vertical="center"/>
    </xf>
    <xf numFmtId="0" fontId="0" fillId="6" borderId="1" xfId="0" applyFont="1" applyFill="1" applyBorder="1" applyAlignment="1">
      <alignment horizontal="center" vertical="center" wrapText="1"/>
    </xf>
    <xf numFmtId="0" fontId="8" fillId="0" borderId="1"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wrapText="1"/>
    </xf>
    <xf numFmtId="0" fontId="0" fillId="0" borderId="1" xfId="0" applyBorder="1" applyAlignment="1">
      <alignment horizontal="center"/>
    </xf>
    <xf numFmtId="0" fontId="0" fillId="5" borderId="0" xfId="0" applyFill="1" applyAlignment="1">
      <alignment horizontal="center"/>
    </xf>
    <xf numFmtId="0" fontId="0" fillId="5" borderId="9" xfId="0" applyFill="1" applyBorder="1" applyAlignment="1">
      <alignment horizontal="center"/>
    </xf>
    <xf numFmtId="0" fontId="0" fillId="5" borderId="6" xfId="0" applyFill="1" applyBorder="1" applyAlignment="1">
      <alignment horizontal="left"/>
    </xf>
    <xf numFmtId="0" fontId="2" fillId="2" borderId="1" xfId="0" applyFont="1" applyFill="1" applyBorder="1" applyAlignment="1">
      <alignment horizontal="center" vertical="center" wrapText="1"/>
    </xf>
    <xf numFmtId="0" fontId="0" fillId="14" borderId="3" xfId="0" applyFill="1" applyBorder="1" applyAlignment="1">
      <alignment horizontal="left"/>
    </xf>
    <xf numFmtId="0" fontId="0" fillId="14" borderId="5" xfId="0" applyFill="1" applyBorder="1" applyAlignment="1">
      <alignment horizontal="left"/>
    </xf>
    <xf numFmtId="165" fontId="0" fillId="14" borderId="3" xfId="0" applyNumberFormat="1" applyFont="1" applyFill="1" applyBorder="1" applyAlignment="1">
      <alignment horizontal="left" vertical="center"/>
    </xf>
    <xf numFmtId="165" fontId="0" fillId="14" borderId="5" xfId="0" applyNumberFormat="1" applyFont="1" applyFill="1" applyBorder="1" applyAlignment="1">
      <alignment horizontal="left" vertical="center"/>
    </xf>
    <xf numFmtId="0" fontId="11" fillId="13" borderId="1" xfId="0" applyFont="1" applyFill="1" applyBorder="1" applyAlignment="1">
      <alignment horizontal="center"/>
    </xf>
    <xf numFmtId="0" fontId="0" fillId="5" borderId="1" xfId="0" applyFont="1" applyFill="1" applyBorder="1" applyAlignment="1">
      <alignment horizontal="left" vertical="top" wrapText="1"/>
    </xf>
    <xf numFmtId="0" fontId="2" fillId="3" borderId="1" xfId="0" applyFont="1" applyFill="1" applyBorder="1" applyAlignment="1">
      <alignment horizontal="center" vertical="center"/>
    </xf>
    <xf numFmtId="0" fontId="0" fillId="13" borderId="7" xfId="0" applyFont="1" applyFill="1" applyBorder="1" applyAlignment="1">
      <alignment horizontal="center"/>
    </xf>
    <xf numFmtId="0" fontId="0" fillId="13" borderId="8" xfId="0" applyFont="1" applyFill="1" applyBorder="1" applyAlignment="1">
      <alignment horizont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0" fillId="0" borderId="3" xfId="0" applyFont="1" applyFill="1" applyBorder="1" applyAlignment="1">
      <alignment horizontal="center"/>
    </xf>
    <xf numFmtId="0" fontId="0" fillId="0" borderId="5" xfId="0" applyFont="1" applyFill="1" applyBorder="1" applyAlignment="1">
      <alignment horizont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0" fillId="13" borderId="0" xfId="0" applyFill="1" applyAlignment="1">
      <alignment horizontal="center"/>
    </xf>
    <xf numFmtId="0" fontId="11" fillId="13" borderId="0" xfId="0" applyFont="1" applyFill="1" applyBorder="1" applyAlignment="1">
      <alignment horizontal="center"/>
    </xf>
    <xf numFmtId="166" fontId="2" fillId="0" borderId="3" xfId="0" applyNumberFormat="1" applyFont="1" applyFill="1" applyBorder="1" applyAlignment="1">
      <alignment horizontal="center" vertical="center"/>
    </xf>
    <xf numFmtId="166" fontId="2" fillId="0" borderId="5"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11" borderId="1" xfId="0" applyFont="1" applyFill="1" applyBorder="1" applyAlignment="1">
      <alignment horizontal="center" vertical="center" wrapText="1"/>
    </xf>
    <xf numFmtId="165" fontId="3" fillId="0" borderId="1" xfId="1" applyNumberFormat="1" applyFont="1" applyBorder="1" applyAlignment="1">
      <alignment horizontal="center" vertical="center"/>
    </xf>
    <xf numFmtId="0" fontId="14" fillId="2" borderId="2" xfId="0" applyFont="1" applyFill="1" applyBorder="1" applyAlignment="1">
      <alignment horizontal="left" vertical="center" wrapText="1" indent="1"/>
    </xf>
    <xf numFmtId="0" fontId="2" fillId="10" borderId="1" xfId="0" applyFont="1" applyFill="1" applyBorder="1" applyAlignment="1">
      <alignment horizontal="center" vertical="center" wrapText="1"/>
    </xf>
    <xf numFmtId="165" fontId="5" fillId="7" borderId="1" xfId="0" applyNumberFormat="1" applyFont="1" applyFill="1" applyBorder="1" applyAlignment="1">
      <alignment horizontal="center" vertical="center"/>
    </xf>
    <xf numFmtId="168" fontId="13" fillId="0" borderId="1" xfId="0" applyNumberFormat="1" applyFont="1" applyBorder="1" applyAlignment="1">
      <alignment horizontal="center"/>
    </xf>
    <xf numFmtId="165" fontId="13" fillId="0" borderId="1" xfId="1" applyNumberFormat="1" applyFont="1" applyBorder="1" applyAlignment="1"/>
    <xf numFmtId="169" fontId="13" fillId="0" borderId="1" xfId="0" applyNumberFormat="1" applyFont="1" applyBorder="1" applyAlignment="1">
      <alignment horizontal="center"/>
    </xf>
    <xf numFmtId="165" fontId="0" fillId="0" borderId="3" xfId="0" applyNumberFormat="1" applyFont="1" applyFill="1" applyBorder="1" applyAlignment="1">
      <alignment horizontal="left" vertical="center"/>
    </xf>
    <xf numFmtId="165" fontId="0" fillId="0" borderId="5" xfId="0" applyNumberFormat="1" applyFont="1" applyFill="1" applyBorder="1" applyAlignment="1">
      <alignment horizontal="left" vertical="center"/>
    </xf>
    <xf numFmtId="165" fontId="0" fillId="6" borderId="3" xfId="0" applyNumberFormat="1" applyFont="1" applyFill="1" applyBorder="1" applyAlignment="1">
      <alignment horizontal="left" vertical="center"/>
    </xf>
    <xf numFmtId="165" fontId="0" fillId="6" borderId="5" xfId="0" applyNumberFormat="1" applyFont="1" applyFill="1" applyBorder="1" applyAlignment="1">
      <alignment horizontal="left" vertical="center"/>
    </xf>
    <xf numFmtId="0" fontId="2" fillId="2" borderId="1" xfId="0" applyFont="1" applyFill="1" applyBorder="1" applyAlignment="1">
      <alignment horizontal="center" vertical="center"/>
    </xf>
    <xf numFmtId="0" fontId="2" fillId="11" borderId="1"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4" xfId="0" applyFont="1" applyFill="1" applyBorder="1" applyAlignment="1">
      <alignment horizontal="center" vertical="center"/>
    </xf>
    <xf numFmtId="0" fontId="2" fillId="13" borderId="5" xfId="0" applyFont="1" applyFill="1" applyBorder="1" applyAlignment="1">
      <alignment horizontal="center" vertical="center"/>
    </xf>
    <xf numFmtId="0" fontId="0" fillId="8" borderId="6" xfId="0" applyFill="1" applyBorder="1" applyAlignment="1">
      <alignment horizontal="left" vertical="center" wrapText="1"/>
    </xf>
    <xf numFmtId="0" fontId="0" fillId="8" borderId="0" xfId="0" applyFill="1" applyBorder="1" applyAlignment="1">
      <alignment horizontal="left" vertical="center" wrapText="1"/>
    </xf>
    <xf numFmtId="0" fontId="0" fillId="5" borderId="6" xfId="0"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left"/>
    </xf>
    <xf numFmtId="0" fontId="0" fillId="0" borderId="5" xfId="0" applyBorder="1" applyAlignment="1">
      <alignment horizontal="left"/>
    </xf>
    <xf numFmtId="169" fontId="2" fillId="0" borderId="1" xfId="1"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2" fillId="12" borderId="1"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9" fillId="12" borderId="10"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11"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849A-448D-4FE4-842D-3D5CFD1A34D2}">
  <dimension ref="A3:J9"/>
  <sheetViews>
    <sheetView workbookViewId="0">
      <selection activeCell="N7" sqref="N7"/>
    </sheetView>
  </sheetViews>
  <sheetFormatPr defaultRowHeight="15" x14ac:dyDescent="0.25"/>
  <cols>
    <col min="1" max="1" width="25" customWidth="1"/>
  </cols>
  <sheetData>
    <row r="3" spans="1:10" ht="21" x14ac:dyDescent="0.35">
      <c r="A3" s="60" t="s">
        <v>24</v>
      </c>
      <c r="B3" s="60"/>
      <c r="C3" s="60"/>
      <c r="D3" s="60"/>
      <c r="E3" s="60"/>
      <c r="F3" s="60"/>
      <c r="G3" s="60"/>
      <c r="H3" s="60"/>
      <c r="I3" s="60"/>
      <c r="J3" s="60"/>
    </row>
    <row r="4" spans="1:10" x14ac:dyDescent="0.25">
      <c r="A4" s="61" t="s">
        <v>58</v>
      </c>
      <c r="B4" s="61"/>
      <c r="C4" s="61"/>
      <c r="D4" s="61"/>
      <c r="E4" s="61"/>
      <c r="F4" s="61"/>
      <c r="G4" s="61"/>
      <c r="H4" s="61"/>
      <c r="I4" s="61"/>
      <c r="J4" s="61"/>
    </row>
    <row r="5" spans="1:10" ht="49.5" customHeight="1" x14ac:dyDescent="0.25">
      <c r="A5" s="62" t="s">
        <v>60</v>
      </c>
      <c r="B5" s="62"/>
      <c r="C5" s="62"/>
      <c r="D5" s="62"/>
      <c r="E5" s="62"/>
      <c r="F5" s="62"/>
      <c r="G5" s="62"/>
      <c r="H5" s="62"/>
      <c r="I5" s="62"/>
      <c r="J5" s="62"/>
    </row>
    <row r="6" spans="1:10" x14ac:dyDescent="0.25">
      <c r="A6" s="64" t="s">
        <v>25</v>
      </c>
      <c r="B6" s="64"/>
      <c r="C6" s="64"/>
      <c r="D6" s="64"/>
      <c r="E6" s="64"/>
      <c r="F6" s="64"/>
      <c r="G6" s="64"/>
      <c r="H6" s="64"/>
      <c r="I6" s="64"/>
      <c r="J6" s="64"/>
    </row>
    <row r="7" spans="1:10" ht="147" customHeight="1" x14ac:dyDescent="0.25">
      <c r="A7" s="63" t="s">
        <v>85</v>
      </c>
      <c r="B7" s="63"/>
      <c r="C7" s="63"/>
      <c r="D7" s="63"/>
      <c r="E7" s="63"/>
      <c r="F7" s="63"/>
      <c r="G7" s="63"/>
      <c r="H7" s="63"/>
      <c r="I7" s="63"/>
      <c r="J7" s="63"/>
    </row>
    <row r="8" spans="1:10" ht="9.75" customHeight="1" x14ac:dyDescent="0.25">
      <c r="A8" s="65"/>
      <c r="B8" s="65"/>
      <c r="C8" s="65"/>
      <c r="D8" s="65"/>
      <c r="E8" s="65"/>
      <c r="F8" s="65"/>
      <c r="G8" s="65"/>
      <c r="H8" s="65"/>
      <c r="I8" s="65"/>
      <c r="J8" s="65"/>
    </row>
    <row r="9" spans="1:10" ht="131.25" customHeight="1" x14ac:dyDescent="0.25">
      <c r="A9" s="62" t="s">
        <v>57</v>
      </c>
      <c r="B9" s="62"/>
      <c r="C9" s="62"/>
      <c r="D9" s="62"/>
      <c r="E9" s="62"/>
      <c r="F9" s="62"/>
      <c r="G9" s="62"/>
      <c r="H9" s="62"/>
      <c r="I9" s="62"/>
      <c r="J9" s="62"/>
    </row>
  </sheetData>
  <mergeCells count="7">
    <mergeCell ref="A3:J3"/>
    <mergeCell ref="A4:J4"/>
    <mergeCell ref="A5:J5"/>
    <mergeCell ref="A7:J7"/>
    <mergeCell ref="A9:J9"/>
    <mergeCell ref="A6:J6"/>
    <mergeCell ref="A8:J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zoomScale="80" zoomScaleNormal="80" workbookViewId="0">
      <selection activeCell="M5" sqref="M5"/>
    </sheetView>
  </sheetViews>
  <sheetFormatPr defaultRowHeight="15" x14ac:dyDescent="0.25"/>
  <cols>
    <col min="1" max="1" width="1.42578125" customWidth="1"/>
    <col min="2" max="2" width="42.140625" customWidth="1"/>
    <col min="3" max="3" width="13.28515625" customWidth="1"/>
    <col min="4" max="4" width="21.28515625" customWidth="1"/>
    <col min="5" max="5" width="1.28515625" customWidth="1"/>
    <col min="6" max="6" width="8.7109375" customWidth="1"/>
    <col min="7" max="7" width="28.140625" customWidth="1"/>
    <col min="8" max="8" width="15.5703125" customWidth="1"/>
    <col min="9" max="9" width="2.140625" customWidth="1"/>
  </cols>
  <sheetData>
    <row r="1" spans="1:9" ht="18.95" customHeight="1" x14ac:dyDescent="0.35">
      <c r="A1" s="34"/>
      <c r="B1" s="74" t="s">
        <v>4</v>
      </c>
      <c r="C1" s="74"/>
      <c r="D1" s="74"/>
      <c r="E1" s="74"/>
      <c r="F1" s="74"/>
      <c r="G1" s="74"/>
      <c r="H1" s="74"/>
      <c r="I1" s="34"/>
    </row>
    <row r="2" spans="1:9" x14ac:dyDescent="0.25">
      <c r="A2" s="34"/>
      <c r="B2" s="5" t="s">
        <v>56</v>
      </c>
      <c r="C2" s="61"/>
      <c r="D2" s="61"/>
      <c r="E2" s="61"/>
      <c r="F2" s="61"/>
      <c r="G2" s="61"/>
      <c r="H2" s="61"/>
      <c r="I2" s="34"/>
    </row>
    <row r="3" spans="1:9" x14ac:dyDescent="0.25">
      <c r="A3" s="34"/>
      <c r="B3" s="5" t="s">
        <v>26</v>
      </c>
      <c r="C3" s="61" t="s">
        <v>31</v>
      </c>
      <c r="D3" s="61"/>
      <c r="E3" s="61"/>
      <c r="F3" s="61"/>
      <c r="G3" s="61"/>
      <c r="H3" s="61"/>
      <c r="I3" s="34"/>
    </row>
    <row r="4" spans="1:9" x14ac:dyDescent="0.25">
      <c r="A4" s="34"/>
      <c r="B4" s="5" t="s">
        <v>27</v>
      </c>
      <c r="C4" s="61"/>
      <c r="D4" s="61"/>
      <c r="E4" s="61"/>
      <c r="F4" s="61"/>
      <c r="G4" s="61"/>
      <c r="H4" s="61"/>
      <c r="I4" s="34"/>
    </row>
    <row r="5" spans="1:9" s="6" customFormat="1" ht="21.95" customHeight="1" x14ac:dyDescent="0.25">
      <c r="A5" s="35"/>
      <c r="B5" s="21" t="s">
        <v>6</v>
      </c>
      <c r="C5" s="21" t="s">
        <v>7</v>
      </c>
      <c r="D5" s="21" t="s">
        <v>8</v>
      </c>
      <c r="E5" s="77"/>
      <c r="F5" s="76" t="s">
        <v>47</v>
      </c>
      <c r="G5" s="76"/>
      <c r="H5" s="76"/>
      <c r="I5" s="35"/>
    </row>
    <row r="6" spans="1:9" ht="28.5" customHeight="1" x14ac:dyDescent="0.25">
      <c r="A6" s="34"/>
      <c r="B6" s="22" t="s">
        <v>0</v>
      </c>
      <c r="C6" s="39"/>
      <c r="D6" s="18" t="s">
        <v>54</v>
      </c>
      <c r="E6" s="78"/>
      <c r="F6" s="23" t="s">
        <v>52</v>
      </c>
      <c r="G6" s="23" t="s">
        <v>70</v>
      </c>
      <c r="H6" s="25" t="s">
        <v>71</v>
      </c>
      <c r="I6" s="34"/>
    </row>
    <row r="7" spans="1:9" ht="17.25" customHeight="1" x14ac:dyDescent="0.25">
      <c r="A7" s="34"/>
      <c r="B7" s="22" t="s">
        <v>1</v>
      </c>
      <c r="C7" s="40"/>
      <c r="D7" s="18" t="s">
        <v>54</v>
      </c>
      <c r="E7" s="78"/>
      <c r="F7" s="24" t="s">
        <v>48</v>
      </c>
      <c r="G7" s="44"/>
      <c r="H7" s="45"/>
      <c r="I7" s="34"/>
    </row>
    <row r="8" spans="1:9" ht="17.25" customHeight="1" x14ac:dyDescent="0.25">
      <c r="A8" s="34"/>
      <c r="B8" s="22" t="s">
        <v>2</v>
      </c>
      <c r="C8" s="19">
        <f>C6*C7</f>
        <v>0</v>
      </c>
      <c r="D8" s="20"/>
      <c r="E8" s="78"/>
      <c r="F8" s="24" t="s">
        <v>49</v>
      </c>
      <c r="G8" s="44"/>
      <c r="H8" s="45"/>
      <c r="I8" s="34"/>
    </row>
    <row r="9" spans="1:9" ht="17.25" customHeight="1" x14ac:dyDescent="0.25">
      <c r="A9" s="34"/>
      <c r="B9" s="22" t="s">
        <v>5</v>
      </c>
      <c r="C9" s="41"/>
      <c r="D9" s="18" t="s">
        <v>55</v>
      </c>
      <c r="E9" s="78"/>
      <c r="F9" s="24" t="s">
        <v>50</v>
      </c>
      <c r="G9" s="44"/>
      <c r="H9" s="45"/>
      <c r="I9" s="34"/>
    </row>
    <row r="10" spans="1:9" ht="17.25" customHeight="1" x14ac:dyDescent="0.25">
      <c r="A10" s="34"/>
      <c r="B10" s="22" t="s">
        <v>3</v>
      </c>
      <c r="C10" s="19">
        <f>C8*C9</f>
        <v>0</v>
      </c>
      <c r="D10" s="20"/>
      <c r="E10" s="78"/>
      <c r="F10" s="24" t="s">
        <v>51</v>
      </c>
      <c r="G10" s="44"/>
      <c r="H10" s="45"/>
      <c r="I10" s="34"/>
    </row>
    <row r="11" spans="1:9" ht="17.25" customHeight="1" x14ac:dyDescent="0.25">
      <c r="A11" s="34"/>
      <c r="B11" s="22" t="s">
        <v>40</v>
      </c>
      <c r="C11" s="40"/>
      <c r="D11" s="20"/>
      <c r="E11" s="78"/>
      <c r="F11" s="24" t="s">
        <v>64</v>
      </c>
      <c r="G11" s="44"/>
      <c r="H11" s="45"/>
      <c r="I11" s="34"/>
    </row>
    <row r="12" spans="1:9" ht="17.25" customHeight="1" x14ac:dyDescent="0.25">
      <c r="A12" s="34"/>
      <c r="B12" s="22" t="s">
        <v>39</v>
      </c>
      <c r="C12" s="42"/>
      <c r="D12" s="20"/>
      <c r="E12" s="78"/>
      <c r="F12" s="24" t="s">
        <v>72</v>
      </c>
      <c r="G12" s="44"/>
      <c r="H12" s="45"/>
      <c r="I12" s="34"/>
    </row>
    <row r="13" spans="1:9" ht="17.25" customHeight="1" x14ac:dyDescent="0.25">
      <c r="A13" s="34"/>
      <c r="B13" s="22" t="s">
        <v>61</v>
      </c>
      <c r="C13" s="43"/>
      <c r="D13" s="20"/>
      <c r="E13" s="78"/>
      <c r="F13" s="84" t="s">
        <v>53</v>
      </c>
      <c r="G13" s="85"/>
      <c r="H13" s="48">
        <f>SUM(H7:H12)</f>
        <v>0</v>
      </c>
      <c r="I13" s="34"/>
    </row>
    <row r="14" spans="1:9" ht="17.25" customHeight="1" x14ac:dyDescent="0.25">
      <c r="A14" s="34"/>
      <c r="B14" s="82"/>
      <c r="C14" s="83"/>
      <c r="D14" s="20"/>
      <c r="E14" s="78"/>
      <c r="F14" s="79" t="s">
        <v>84</v>
      </c>
      <c r="G14" s="80"/>
      <c r="H14" s="81"/>
      <c r="I14" s="34"/>
    </row>
    <row r="15" spans="1:9" ht="52.5" customHeight="1" x14ac:dyDescent="0.25">
      <c r="A15" s="34"/>
      <c r="B15" s="75" t="s">
        <v>69</v>
      </c>
      <c r="C15" s="75"/>
      <c r="D15" s="75"/>
      <c r="E15" s="75"/>
      <c r="F15" s="75"/>
      <c r="G15" s="75"/>
      <c r="H15" s="75"/>
      <c r="I15" s="34"/>
    </row>
    <row r="16" spans="1:9" ht="9.6" customHeight="1" x14ac:dyDescent="0.25">
      <c r="A16" s="34"/>
      <c r="B16" s="34"/>
      <c r="C16" s="34"/>
      <c r="D16" s="34"/>
      <c r="E16" s="34"/>
      <c r="F16" s="34"/>
      <c r="G16" s="34"/>
      <c r="H16" s="34"/>
      <c r="I16" s="34"/>
    </row>
    <row r="17" spans="1:9" ht="15" customHeight="1" x14ac:dyDescent="0.25">
      <c r="A17" s="34"/>
      <c r="B17" s="69" t="s">
        <v>88</v>
      </c>
      <c r="C17" s="69"/>
      <c r="D17" s="69"/>
      <c r="E17" s="66"/>
      <c r="F17" s="66"/>
      <c r="G17" s="66"/>
      <c r="H17" s="66"/>
      <c r="I17" s="34"/>
    </row>
    <row r="18" spans="1:9" x14ac:dyDescent="0.25">
      <c r="A18" s="34"/>
      <c r="B18" s="69"/>
      <c r="C18" s="69"/>
      <c r="D18" s="69"/>
      <c r="E18" s="66"/>
      <c r="F18" s="66"/>
      <c r="G18" s="66"/>
      <c r="H18" s="66"/>
      <c r="I18" s="34"/>
    </row>
    <row r="19" spans="1:9" x14ac:dyDescent="0.25">
      <c r="A19" s="34"/>
      <c r="B19" s="70" t="s">
        <v>63</v>
      </c>
      <c r="C19" s="71"/>
      <c r="D19" s="46"/>
      <c r="E19" s="66"/>
      <c r="F19" s="66"/>
      <c r="G19" s="47" t="s">
        <v>66</v>
      </c>
      <c r="H19" s="67"/>
      <c r="I19" s="34"/>
    </row>
    <row r="20" spans="1:9" x14ac:dyDescent="0.25">
      <c r="A20" s="34"/>
      <c r="B20" s="72" t="s">
        <v>86</v>
      </c>
      <c r="C20" s="73"/>
      <c r="D20" s="55"/>
      <c r="E20" s="66"/>
      <c r="F20" s="66"/>
      <c r="G20" s="1" t="s">
        <v>67</v>
      </c>
      <c r="H20" s="67"/>
      <c r="I20" s="34"/>
    </row>
    <row r="21" spans="1:9" x14ac:dyDescent="0.25">
      <c r="A21" s="34"/>
      <c r="B21" s="72" t="s">
        <v>87</v>
      </c>
      <c r="C21" s="73"/>
      <c r="D21" s="55"/>
      <c r="E21" s="66"/>
      <c r="F21" s="66"/>
      <c r="G21" s="66"/>
      <c r="H21" s="66"/>
      <c r="I21" s="34"/>
    </row>
    <row r="22" spans="1:9" x14ac:dyDescent="0.25">
      <c r="A22" s="34"/>
      <c r="B22" s="68" t="s">
        <v>65</v>
      </c>
      <c r="C22" s="68"/>
      <c r="D22" s="68"/>
      <c r="E22" s="66"/>
      <c r="F22" s="66"/>
      <c r="G22" s="66"/>
      <c r="H22" s="66"/>
      <c r="I22" s="34"/>
    </row>
    <row r="23" spans="1:9" ht="9.6" customHeight="1" x14ac:dyDescent="0.25">
      <c r="A23" s="34"/>
      <c r="B23" s="34"/>
      <c r="C23" s="34"/>
      <c r="D23" s="34"/>
      <c r="E23" s="34"/>
      <c r="F23" s="34"/>
      <c r="G23" s="34"/>
      <c r="H23" s="34"/>
      <c r="I23" s="34"/>
    </row>
  </sheetData>
  <mergeCells count="19">
    <mergeCell ref="B1:H1"/>
    <mergeCell ref="C2:H2"/>
    <mergeCell ref="C3:H3"/>
    <mergeCell ref="C4:H4"/>
    <mergeCell ref="B15:H15"/>
    <mergeCell ref="F5:H5"/>
    <mergeCell ref="E5:E14"/>
    <mergeCell ref="F14:H14"/>
    <mergeCell ref="B14:C14"/>
    <mergeCell ref="F13:G13"/>
    <mergeCell ref="E17:F22"/>
    <mergeCell ref="G17:H18"/>
    <mergeCell ref="G21:H22"/>
    <mergeCell ref="H19:H20"/>
    <mergeCell ref="B22:D22"/>
    <mergeCell ref="B17:D18"/>
    <mergeCell ref="B19:C19"/>
    <mergeCell ref="B20:C20"/>
    <mergeCell ref="B21:C21"/>
  </mergeCells>
  <phoneticPr fontId="7"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0596-E025-46C6-8F96-53ECB0CD9743}">
  <dimension ref="A1:Q28"/>
  <sheetViews>
    <sheetView zoomScale="76" zoomScaleNormal="70" workbookViewId="0">
      <selection activeCell="R7" sqref="R7"/>
    </sheetView>
  </sheetViews>
  <sheetFormatPr defaultRowHeight="15" x14ac:dyDescent="0.25"/>
  <cols>
    <col min="1" max="1" width="2.42578125" customWidth="1"/>
    <col min="2" max="2" width="12.5703125" customWidth="1"/>
    <col min="3" max="3" width="15" customWidth="1"/>
    <col min="4" max="4" width="15.140625" customWidth="1"/>
    <col min="5" max="5" width="20.140625" customWidth="1"/>
    <col min="6" max="9" width="12.85546875" customWidth="1"/>
    <col min="10" max="11" width="14.85546875" customWidth="1"/>
    <col min="12" max="12" width="2.28515625" customWidth="1"/>
    <col min="13" max="13" width="15.28515625" customWidth="1"/>
    <col min="14" max="14" width="16.140625" customWidth="1"/>
    <col min="15" max="15" width="15.5703125" customWidth="1"/>
    <col min="16" max="16" width="2.28515625" customWidth="1"/>
  </cols>
  <sheetData>
    <row r="1" spans="1:17" ht="23.25" x14ac:dyDescent="0.35">
      <c r="A1" s="34"/>
      <c r="B1" s="87" t="s">
        <v>78</v>
      </c>
      <c r="C1" s="87"/>
      <c r="D1" s="87"/>
      <c r="E1" s="87"/>
      <c r="F1" s="87"/>
      <c r="G1" s="87"/>
      <c r="H1" s="87"/>
      <c r="I1" s="87"/>
      <c r="J1" s="87"/>
      <c r="K1" s="87"/>
      <c r="L1" s="87"/>
      <c r="M1" s="87"/>
      <c r="N1" s="87"/>
      <c r="O1" s="87"/>
      <c r="P1" s="34"/>
    </row>
    <row r="2" spans="1:17" ht="30" customHeight="1" x14ac:dyDescent="0.25">
      <c r="A2" s="34"/>
      <c r="B2" s="30" t="s">
        <v>9</v>
      </c>
      <c r="C2" s="30"/>
      <c r="D2" s="105" t="s">
        <v>2</v>
      </c>
      <c r="E2" s="105"/>
      <c r="F2" s="117">
        <f>Input!C8</f>
        <v>0</v>
      </c>
      <c r="G2" s="117"/>
      <c r="H2" s="69" t="s">
        <v>28</v>
      </c>
      <c r="I2" s="69"/>
      <c r="J2" s="118">
        <f>Input!C9</f>
        <v>0</v>
      </c>
      <c r="K2" s="118"/>
      <c r="L2" s="34"/>
      <c r="M2" s="119" t="s">
        <v>80</v>
      </c>
      <c r="N2" s="119"/>
      <c r="O2" s="29">
        <f>F2*J2</f>
        <v>0</v>
      </c>
      <c r="P2" s="34"/>
    </row>
    <row r="3" spans="1:17" ht="36.75" customHeight="1" x14ac:dyDescent="0.25">
      <c r="A3" s="34"/>
      <c r="B3" s="135" t="s">
        <v>62</v>
      </c>
      <c r="C3" s="136"/>
      <c r="D3" s="88">
        <f>Input!C13/10</f>
        <v>0</v>
      </c>
      <c r="E3" s="89"/>
      <c r="F3" s="90" t="s">
        <v>89</v>
      </c>
      <c r="G3" s="91"/>
      <c r="H3" s="91"/>
      <c r="I3" s="91"/>
      <c r="J3" s="91"/>
      <c r="K3" s="92"/>
      <c r="L3" s="34"/>
      <c r="M3" s="119" t="s">
        <v>23</v>
      </c>
      <c r="N3" s="119"/>
      <c r="O3" s="8">
        <f>Input!C11</f>
        <v>0</v>
      </c>
      <c r="P3" s="34"/>
      <c r="Q3" s="4"/>
    </row>
    <row r="4" spans="1:17" ht="24.75" customHeight="1" x14ac:dyDescent="0.25">
      <c r="A4" s="34"/>
      <c r="B4" s="120" t="s">
        <v>79</v>
      </c>
      <c r="C4" s="120"/>
      <c r="D4" s="120"/>
      <c r="E4" s="120"/>
      <c r="F4" s="120"/>
      <c r="G4" s="120"/>
      <c r="H4" s="120"/>
      <c r="I4" s="120"/>
      <c r="J4" s="120"/>
      <c r="K4" s="120"/>
      <c r="L4" s="34"/>
      <c r="M4" s="119" t="s">
        <v>29</v>
      </c>
      <c r="N4" s="119"/>
      <c r="O4" s="9">
        <f>Input!C12</f>
        <v>0</v>
      </c>
      <c r="P4" s="34"/>
    </row>
    <row r="5" spans="1:17" ht="18" customHeight="1" x14ac:dyDescent="0.25">
      <c r="A5" s="34"/>
      <c r="B5" s="121" t="s">
        <v>41</v>
      </c>
      <c r="C5" s="121"/>
      <c r="D5" s="121"/>
      <c r="E5" s="121"/>
      <c r="F5" s="121"/>
      <c r="G5" s="121"/>
      <c r="H5" s="121"/>
      <c r="I5" s="121"/>
      <c r="J5" s="121"/>
      <c r="K5" s="122"/>
      <c r="L5" s="34"/>
      <c r="M5" s="36"/>
      <c r="N5" s="37"/>
      <c r="O5" s="38"/>
      <c r="P5" s="34"/>
    </row>
    <row r="6" spans="1:17" ht="15.75" x14ac:dyDescent="0.25">
      <c r="A6" s="34"/>
      <c r="B6" s="31" t="s">
        <v>30</v>
      </c>
      <c r="C6" s="31" t="s">
        <v>31</v>
      </c>
      <c r="D6" s="31" t="s">
        <v>32</v>
      </c>
      <c r="E6" s="31" t="s">
        <v>33</v>
      </c>
      <c r="F6" s="31" t="s">
        <v>34</v>
      </c>
      <c r="G6" s="31" t="s">
        <v>35</v>
      </c>
      <c r="H6" s="31" t="s">
        <v>36</v>
      </c>
      <c r="I6" s="31" t="s">
        <v>44</v>
      </c>
      <c r="J6" s="32" t="s">
        <v>45</v>
      </c>
      <c r="K6" s="31" t="s">
        <v>46</v>
      </c>
      <c r="L6" s="34"/>
      <c r="M6" s="123" t="s">
        <v>81</v>
      </c>
      <c r="N6" s="124"/>
      <c r="O6" s="125"/>
      <c r="P6" s="34"/>
    </row>
    <row r="7" spans="1:17" ht="51" customHeight="1" x14ac:dyDescent="0.25">
      <c r="A7" s="34"/>
      <c r="B7" s="2" t="s">
        <v>10</v>
      </c>
      <c r="C7" s="2" t="s">
        <v>77</v>
      </c>
      <c r="D7" s="2" t="s">
        <v>82</v>
      </c>
      <c r="E7" s="2" t="s">
        <v>37</v>
      </c>
      <c r="F7" s="59">
        <f>Input!G7</f>
        <v>0</v>
      </c>
      <c r="G7" s="59">
        <f>Input!G8</f>
        <v>0</v>
      </c>
      <c r="H7" s="59">
        <f>Input!G9</f>
        <v>0</v>
      </c>
      <c r="I7" s="59">
        <f>Input!G10</f>
        <v>0</v>
      </c>
      <c r="J7" s="59">
        <f>Input!G11</f>
        <v>0</v>
      </c>
      <c r="K7" s="59">
        <f>Input!G12</f>
        <v>0</v>
      </c>
      <c r="L7" s="34"/>
      <c r="M7" s="126"/>
      <c r="N7" s="127"/>
      <c r="O7" s="128"/>
      <c r="P7" s="34"/>
    </row>
    <row r="8" spans="1:17" ht="45" x14ac:dyDescent="0.25">
      <c r="A8" s="34"/>
      <c r="B8" s="49" t="s">
        <v>11</v>
      </c>
      <c r="C8" s="50">
        <f>$O$2*$O$3/12+O4</f>
        <v>0</v>
      </c>
      <c r="D8" s="51">
        <f>C8</f>
        <v>0</v>
      </c>
      <c r="E8" s="51">
        <f>D8</f>
        <v>0</v>
      </c>
      <c r="F8" s="52">
        <f t="shared" ref="F8:F19" si="0">E8*$O$9*30</f>
        <v>0</v>
      </c>
      <c r="G8" s="53"/>
      <c r="H8" s="53"/>
      <c r="I8" s="53"/>
      <c r="J8" s="54"/>
      <c r="K8" s="53"/>
      <c r="L8" s="34"/>
      <c r="M8" s="15" t="s">
        <v>73</v>
      </c>
      <c r="N8" s="15" t="s">
        <v>75</v>
      </c>
      <c r="O8" s="15" t="s">
        <v>74</v>
      </c>
      <c r="P8" s="34"/>
    </row>
    <row r="9" spans="1:17" ht="18.75" customHeight="1" x14ac:dyDescent="0.25">
      <c r="A9" s="34"/>
      <c r="B9" s="26" t="s">
        <v>12</v>
      </c>
      <c r="C9" s="11">
        <f t="shared" ref="C9:C19" si="1">$O$2*$O$3/12</f>
        <v>0</v>
      </c>
      <c r="D9" s="12">
        <f>D8+C9</f>
        <v>0</v>
      </c>
      <c r="E9" s="12">
        <f>C9+E8-E8*D3</f>
        <v>0</v>
      </c>
      <c r="F9" s="13">
        <f t="shared" si="0"/>
        <v>0</v>
      </c>
      <c r="G9" s="13">
        <f t="shared" ref="G9:G19" si="2">E8*(1-$D$3)*$O$10*30</f>
        <v>0</v>
      </c>
      <c r="H9" s="27"/>
      <c r="I9" s="27"/>
      <c r="J9" s="28"/>
      <c r="K9" s="27"/>
      <c r="L9" s="34"/>
      <c r="M9" s="17" t="s">
        <v>48</v>
      </c>
      <c r="N9" s="10">
        <f>Input!H7</f>
        <v>0</v>
      </c>
      <c r="O9" s="3">
        <f>SUM(N9:N14)</f>
        <v>0</v>
      </c>
      <c r="P9" s="34"/>
    </row>
    <row r="10" spans="1:17" ht="18.75" customHeight="1" x14ac:dyDescent="0.25">
      <c r="A10" s="34"/>
      <c r="B10" s="26" t="s">
        <v>13</v>
      </c>
      <c r="C10" s="11">
        <f t="shared" si="1"/>
        <v>0</v>
      </c>
      <c r="D10" s="12">
        <f t="shared" ref="D10:D19" si="3">D9+C10</f>
        <v>0</v>
      </c>
      <c r="E10" s="12">
        <f>C10+E9-E9*D3</f>
        <v>0</v>
      </c>
      <c r="F10" s="13">
        <f t="shared" si="0"/>
        <v>0</v>
      </c>
      <c r="G10" s="13">
        <f t="shared" si="2"/>
        <v>0</v>
      </c>
      <c r="H10" s="13">
        <f t="shared" ref="H10:H19" si="4">E8*(1-2*$D$3)*$O$11*30</f>
        <v>0</v>
      </c>
      <c r="I10" s="27"/>
      <c r="J10" s="28"/>
      <c r="K10" s="27"/>
      <c r="L10" s="34"/>
      <c r="M10" s="17" t="s">
        <v>49</v>
      </c>
      <c r="N10" s="10">
        <f>Input!H8</f>
        <v>0</v>
      </c>
      <c r="O10" s="3">
        <f>SUM(N10:N14)</f>
        <v>0</v>
      </c>
      <c r="P10" s="34"/>
    </row>
    <row r="11" spans="1:17" ht="18.75" customHeight="1" x14ac:dyDescent="0.25">
      <c r="A11" s="34"/>
      <c r="B11" s="26" t="s">
        <v>14</v>
      </c>
      <c r="C11" s="11">
        <f t="shared" si="1"/>
        <v>0</v>
      </c>
      <c r="D11" s="12">
        <f t="shared" si="3"/>
        <v>0</v>
      </c>
      <c r="E11" s="12">
        <f>C11+E10-E10*D3</f>
        <v>0</v>
      </c>
      <c r="F11" s="16">
        <f t="shared" si="0"/>
        <v>0</v>
      </c>
      <c r="G11" s="16">
        <f t="shared" si="2"/>
        <v>0</v>
      </c>
      <c r="H11" s="16">
        <f t="shared" si="4"/>
        <v>0</v>
      </c>
      <c r="I11" s="16">
        <f t="shared" ref="I11:I19" si="5">E8*(1-3*$D$3)*$O$12*30</f>
        <v>0</v>
      </c>
      <c r="J11" s="28"/>
      <c r="K11" s="27"/>
      <c r="L11" s="34"/>
      <c r="M11" s="17" t="s">
        <v>50</v>
      </c>
      <c r="N11" s="10">
        <f>Input!H9</f>
        <v>0</v>
      </c>
      <c r="O11" s="3">
        <f>SUM(N11:N14)</f>
        <v>0</v>
      </c>
      <c r="P11" s="34"/>
    </row>
    <row r="12" spans="1:17" ht="18.75" customHeight="1" x14ac:dyDescent="0.25">
      <c r="A12" s="34"/>
      <c r="B12" s="26" t="s">
        <v>15</v>
      </c>
      <c r="C12" s="11">
        <f t="shared" si="1"/>
        <v>0</v>
      </c>
      <c r="D12" s="12">
        <f t="shared" si="3"/>
        <v>0</v>
      </c>
      <c r="E12" s="12">
        <f>C12+E11-E11*D3</f>
        <v>0</v>
      </c>
      <c r="F12" s="16">
        <f t="shared" si="0"/>
        <v>0</v>
      </c>
      <c r="G12" s="16">
        <f t="shared" si="2"/>
        <v>0</v>
      </c>
      <c r="H12" s="16">
        <f t="shared" si="4"/>
        <v>0</v>
      </c>
      <c r="I12" s="16">
        <f t="shared" si="5"/>
        <v>0</v>
      </c>
      <c r="J12" s="14">
        <f t="shared" ref="J12:J19" si="6">E8*(1-4*$D$3)*$O$13*30</f>
        <v>0</v>
      </c>
      <c r="K12" s="27"/>
      <c r="L12" s="34"/>
      <c r="M12" s="17" t="s">
        <v>51</v>
      </c>
      <c r="N12" s="10">
        <f>Input!H10</f>
        <v>0</v>
      </c>
      <c r="O12" s="3">
        <f>SUM(N12:N14)</f>
        <v>0</v>
      </c>
      <c r="P12" s="34"/>
    </row>
    <row r="13" spans="1:17" ht="18.75" customHeight="1" x14ac:dyDescent="0.25">
      <c r="A13" s="34"/>
      <c r="B13" s="26" t="s">
        <v>16</v>
      </c>
      <c r="C13" s="11">
        <f t="shared" si="1"/>
        <v>0</v>
      </c>
      <c r="D13" s="12">
        <f t="shared" si="3"/>
        <v>0</v>
      </c>
      <c r="E13" s="12">
        <f>C13+E12-E12*D3</f>
        <v>0</v>
      </c>
      <c r="F13" s="16">
        <f t="shared" si="0"/>
        <v>0</v>
      </c>
      <c r="G13" s="16">
        <f t="shared" si="2"/>
        <v>0</v>
      </c>
      <c r="H13" s="16">
        <f t="shared" si="4"/>
        <v>0</v>
      </c>
      <c r="I13" s="16">
        <f t="shared" si="5"/>
        <v>0</v>
      </c>
      <c r="J13" s="14">
        <f t="shared" si="6"/>
        <v>0</v>
      </c>
      <c r="K13" s="13">
        <f t="shared" ref="K13:K19" si="7">E8*(1-5*$D$3)*$O$14*30</f>
        <v>0</v>
      </c>
      <c r="L13" s="34"/>
      <c r="M13" s="17" t="s">
        <v>64</v>
      </c>
      <c r="N13" s="10">
        <f>Input!H11</f>
        <v>0</v>
      </c>
      <c r="O13" s="3">
        <f>SUM(N13:N14)</f>
        <v>0</v>
      </c>
      <c r="P13" s="34"/>
    </row>
    <row r="14" spans="1:17" ht="18.75" customHeight="1" x14ac:dyDescent="0.25">
      <c r="A14" s="34"/>
      <c r="B14" s="26" t="s">
        <v>17</v>
      </c>
      <c r="C14" s="11">
        <f t="shared" si="1"/>
        <v>0</v>
      </c>
      <c r="D14" s="12">
        <f t="shared" si="3"/>
        <v>0</v>
      </c>
      <c r="E14" s="12">
        <f>C14+E13-E13*D3</f>
        <v>0</v>
      </c>
      <c r="F14" s="16">
        <f t="shared" si="0"/>
        <v>0</v>
      </c>
      <c r="G14" s="16">
        <f t="shared" si="2"/>
        <v>0</v>
      </c>
      <c r="H14" s="16">
        <f t="shared" si="4"/>
        <v>0</v>
      </c>
      <c r="I14" s="16">
        <f t="shared" si="5"/>
        <v>0</v>
      </c>
      <c r="J14" s="14">
        <f t="shared" si="6"/>
        <v>0</v>
      </c>
      <c r="K14" s="13">
        <f t="shared" si="7"/>
        <v>0</v>
      </c>
      <c r="L14" s="34"/>
      <c r="M14" s="17" t="s">
        <v>72</v>
      </c>
      <c r="N14" s="10">
        <f>Input!H12</f>
        <v>0</v>
      </c>
      <c r="O14" s="3">
        <f>N14</f>
        <v>0</v>
      </c>
      <c r="P14" s="34"/>
    </row>
    <row r="15" spans="1:17" ht="18.75" customHeight="1" x14ac:dyDescent="0.25">
      <c r="A15" s="34"/>
      <c r="B15" s="26" t="s">
        <v>18</v>
      </c>
      <c r="C15" s="11">
        <f t="shared" si="1"/>
        <v>0</v>
      </c>
      <c r="D15" s="12">
        <f t="shared" si="3"/>
        <v>0</v>
      </c>
      <c r="E15" s="12">
        <f>C15+E14-E14*D3</f>
        <v>0</v>
      </c>
      <c r="F15" s="16">
        <f t="shared" si="0"/>
        <v>0</v>
      </c>
      <c r="G15" s="16">
        <f t="shared" si="2"/>
        <v>0</v>
      </c>
      <c r="H15" s="16">
        <f t="shared" si="4"/>
        <v>0</v>
      </c>
      <c r="I15" s="16">
        <f t="shared" si="5"/>
        <v>0</v>
      </c>
      <c r="J15" s="14">
        <f t="shared" si="6"/>
        <v>0</v>
      </c>
      <c r="K15" s="13">
        <f t="shared" si="7"/>
        <v>0</v>
      </c>
      <c r="L15" s="34"/>
      <c r="M15" s="34"/>
      <c r="N15" s="34"/>
      <c r="O15" s="34"/>
      <c r="P15" s="34"/>
    </row>
    <row r="16" spans="1:17" ht="18.75" customHeight="1" x14ac:dyDescent="0.25">
      <c r="A16" s="34"/>
      <c r="B16" s="26" t="s">
        <v>19</v>
      </c>
      <c r="C16" s="11">
        <f t="shared" si="1"/>
        <v>0</v>
      </c>
      <c r="D16" s="12">
        <f t="shared" si="3"/>
        <v>0</v>
      </c>
      <c r="E16" s="12">
        <f>C16+E15-E15*D3</f>
        <v>0</v>
      </c>
      <c r="F16" s="16">
        <f t="shared" si="0"/>
        <v>0</v>
      </c>
      <c r="G16" s="16">
        <f t="shared" si="2"/>
        <v>0</v>
      </c>
      <c r="H16" s="16">
        <f t="shared" si="4"/>
        <v>0</v>
      </c>
      <c r="I16" s="16">
        <f t="shared" si="5"/>
        <v>0</v>
      </c>
      <c r="J16" s="14">
        <f t="shared" si="6"/>
        <v>0</v>
      </c>
      <c r="K16" s="13">
        <f t="shared" si="7"/>
        <v>0</v>
      </c>
      <c r="L16" s="34"/>
      <c r="M16" s="129" t="s">
        <v>42</v>
      </c>
      <c r="N16" s="130"/>
      <c r="O16" s="131"/>
      <c r="P16" s="34"/>
    </row>
    <row r="17" spans="1:16" ht="18.75" customHeight="1" x14ac:dyDescent="0.25">
      <c r="A17" s="34"/>
      <c r="B17" s="26" t="s">
        <v>20</v>
      </c>
      <c r="C17" s="11">
        <f t="shared" si="1"/>
        <v>0</v>
      </c>
      <c r="D17" s="12">
        <f t="shared" si="3"/>
        <v>0</v>
      </c>
      <c r="E17" s="12">
        <f>C17+E16-E16*D3</f>
        <v>0</v>
      </c>
      <c r="F17" s="16">
        <f t="shared" si="0"/>
        <v>0</v>
      </c>
      <c r="G17" s="16">
        <f t="shared" si="2"/>
        <v>0</v>
      </c>
      <c r="H17" s="16">
        <f t="shared" si="4"/>
        <v>0</v>
      </c>
      <c r="I17" s="16">
        <f t="shared" si="5"/>
        <v>0</v>
      </c>
      <c r="J17" s="14">
        <f t="shared" si="6"/>
        <v>0</v>
      </c>
      <c r="K17" s="13">
        <f t="shared" si="7"/>
        <v>0</v>
      </c>
      <c r="L17" s="34"/>
      <c r="M17" s="132"/>
      <c r="N17" s="133"/>
      <c r="O17" s="134"/>
      <c r="P17" s="34"/>
    </row>
    <row r="18" spans="1:16" ht="18.75" customHeight="1" x14ac:dyDescent="0.25">
      <c r="A18" s="34"/>
      <c r="B18" s="26" t="s">
        <v>21</v>
      </c>
      <c r="C18" s="11">
        <f t="shared" si="1"/>
        <v>0</v>
      </c>
      <c r="D18" s="12">
        <f t="shared" si="3"/>
        <v>0</v>
      </c>
      <c r="E18" s="12">
        <f>C18+E17-E17*D$3</f>
        <v>0</v>
      </c>
      <c r="F18" s="16">
        <f t="shared" si="0"/>
        <v>0</v>
      </c>
      <c r="G18" s="16">
        <f t="shared" si="2"/>
        <v>0</v>
      </c>
      <c r="H18" s="16">
        <f t="shared" si="4"/>
        <v>0</v>
      </c>
      <c r="I18" s="16">
        <f t="shared" si="5"/>
        <v>0</v>
      </c>
      <c r="J18" s="14">
        <f t="shared" si="6"/>
        <v>0</v>
      </c>
      <c r="K18" s="13">
        <f t="shared" si="7"/>
        <v>0</v>
      </c>
      <c r="L18" s="34"/>
      <c r="M18" s="115" t="str">
        <f>Input!B19</f>
        <v>Amlodipine 5 mg</v>
      </c>
      <c r="N18" s="116"/>
      <c r="O18" s="56">
        <f>Input!D19</f>
        <v>0</v>
      </c>
      <c r="P18" s="34"/>
    </row>
    <row r="19" spans="1:16" ht="18.75" customHeight="1" x14ac:dyDescent="0.25">
      <c r="A19" s="34"/>
      <c r="B19" s="26" t="s">
        <v>22</v>
      </c>
      <c r="C19" s="11">
        <f t="shared" si="1"/>
        <v>0</v>
      </c>
      <c r="D19" s="12">
        <f t="shared" si="3"/>
        <v>0</v>
      </c>
      <c r="E19" s="12">
        <f>C19+E18-E18*D$3</f>
        <v>0</v>
      </c>
      <c r="F19" s="16">
        <f t="shared" si="0"/>
        <v>0</v>
      </c>
      <c r="G19" s="16">
        <f t="shared" si="2"/>
        <v>0</v>
      </c>
      <c r="H19" s="16">
        <f t="shared" si="4"/>
        <v>0</v>
      </c>
      <c r="I19" s="16">
        <f t="shared" si="5"/>
        <v>0</v>
      </c>
      <c r="J19" s="14">
        <f t="shared" si="6"/>
        <v>0</v>
      </c>
      <c r="K19" s="13">
        <f t="shared" si="7"/>
        <v>0</v>
      </c>
      <c r="L19" s="34"/>
      <c r="M19" s="101" t="str">
        <f>Input!B20</f>
        <v>Telmisartan 40 mg</v>
      </c>
      <c r="N19" s="102"/>
      <c r="O19" s="56">
        <f>Input!D20</f>
        <v>0</v>
      </c>
      <c r="P19" s="34"/>
    </row>
    <row r="20" spans="1:16" s="6" customFormat="1" ht="23.25" customHeight="1" x14ac:dyDescent="0.25">
      <c r="A20" s="35"/>
      <c r="B20" s="95" t="s">
        <v>83</v>
      </c>
      <c r="C20" s="95"/>
      <c r="D20" s="95"/>
      <c r="E20" s="95"/>
      <c r="F20" s="95"/>
      <c r="G20" s="95"/>
      <c r="H20" s="95"/>
      <c r="I20" s="95"/>
      <c r="J20" s="95"/>
      <c r="K20" s="95"/>
      <c r="L20" s="35"/>
      <c r="M20" s="103" t="str">
        <f>Input!B21</f>
        <v>HTZ 25 mg</v>
      </c>
      <c r="N20" s="104"/>
      <c r="O20" s="56">
        <f>Input!D21</f>
        <v>0</v>
      </c>
      <c r="P20" s="35"/>
    </row>
    <row r="21" spans="1:16" ht="30" customHeight="1" x14ac:dyDescent="0.25">
      <c r="A21" s="34"/>
      <c r="B21" s="105" t="s">
        <v>38</v>
      </c>
      <c r="C21" s="105"/>
      <c r="D21" s="105"/>
      <c r="E21" s="105"/>
      <c r="F21" s="2">
        <f>F7</f>
        <v>0</v>
      </c>
      <c r="G21" s="2">
        <f t="shared" ref="G21:K21" si="8">G7</f>
        <v>0</v>
      </c>
      <c r="H21" s="2">
        <f t="shared" si="8"/>
        <v>0</v>
      </c>
      <c r="I21" s="2">
        <f t="shared" si="8"/>
        <v>0</v>
      </c>
      <c r="J21" s="2">
        <f t="shared" si="8"/>
        <v>0</v>
      </c>
      <c r="K21" s="2">
        <f t="shared" si="8"/>
        <v>0</v>
      </c>
      <c r="L21" s="34"/>
      <c r="M21" s="114"/>
      <c r="N21" s="114"/>
      <c r="O21" s="114"/>
      <c r="P21" s="34"/>
    </row>
    <row r="22" spans="1:16" s="6" customFormat="1" ht="23.25" customHeight="1" x14ac:dyDescent="0.25">
      <c r="A22" s="35"/>
      <c r="B22" s="106" t="s">
        <v>59</v>
      </c>
      <c r="C22" s="106"/>
      <c r="D22" s="106"/>
      <c r="E22" s="106"/>
      <c r="F22" s="57">
        <f t="shared" ref="F22:K22" si="9">SUM(F8:F19)</f>
        <v>0</v>
      </c>
      <c r="G22" s="57">
        <f t="shared" si="9"/>
        <v>0</v>
      </c>
      <c r="H22" s="58">
        <f t="shared" si="9"/>
        <v>0</v>
      </c>
      <c r="I22" s="58">
        <f t="shared" si="9"/>
        <v>0</v>
      </c>
      <c r="J22" s="58">
        <f t="shared" si="9"/>
        <v>0</v>
      </c>
      <c r="K22" s="58">
        <f t="shared" si="9"/>
        <v>0</v>
      </c>
      <c r="L22" s="35"/>
      <c r="M22" s="110" t="s">
        <v>77</v>
      </c>
      <c r="N22" s="112" t="s">
        <v>68</v>
      </c>
      <c r="O22" s="112"/>
      <c r="P22" s="35"/>
    </row>
    <row r="23" spans="1:16" s="6" customFormat="1" ht="9" customHeight="1" x14ac:dyDescent="0.25">
      <c r="A23" s="35"/>
      <c r="B23" s="107"/>
      <c r="C23" s="108"/>
      <c r="D23" s="108"/>
      <c r="E23" s="108"/>
      <c r="F23" s="108"/>
      <c r="G23" s="108"/>
      <c r="H23" s="108"/>
      <c r="I23" s="108"/>
      <c r="J23" s="108"/>
      <c r="K23" s="109"/>
      <c r="L23" s="35"/>
      <c r="M23" s="111"/>
      <c r="N23" s="113"/>
      <c r="O23" s="113"/>
      <c r="P23" s="35"/>
    </row>
    <row r="24" spans="1:16" ht="22.5" customHeight="1" x14ac:dyDescent="0.25">
      <c r="A24" s="34"/>
      <c r="B24" s="96" t="s">
        <v>76</v>
      </c>
      <c r="C24" s="96"/>
      <c r="D24" s="96"/>
      <c r="E24" s="96"/>
      <c r="F24" s="97" t="str">
        <f>Input!B19</f>
        <v>Amlodipine 5 mg</v>
      </c>
      <c r="G24" s="97"/>
      <c r="H24" s="97" t="str">
        <f>Input!B20</f>
        <v>Telmisartan 40 mg</v>
      </c>
      <c r="I24" s="97"/>
      <c r="J24" s="97" t="str">
        <f>Input!B21</f>
        <v>HTZ 25 mg</v>
      </c>
      <c r="K24" s="97"/>
      <c r="L24" s="34"/>
      <c r="M24" s="111"/>
      <c r="N24" s="113"/>
      <c r="O24" s="113"/>
      <c r="P24" s="34"/>
    </row>
    <row r="25" spans="1:16" ht="22.5" customHeight="1" x14ac:dyDescent="0.3">
      <c r="A25" s="34"/>
      <c r="B25" s="96"/>
      <c r="C25" s="96"/>
      <c r="D25" s="96"/>
      <c r="E25" s="96"/>
      <c r="F25" s="98">
        <f>F22+G22</f>
        <v>0</v>
      </c>
      <c r="G25" s="98"/>
      <c r="H25" s="99">
        <f>H22+I22</f>
        <v>0</v>
      </c>
      <c r="I25" s="99"/>
      <c r="J25" s="100">
        <f>J22+K22</f>
        <v>0</v>
      </c>
      <c r="K25" s="100"/>
      <c r="L25" s="34"/>
      <c r="M25" s="111"/>
      <c r="N25" s="113"/>
      <c r="O25" s="113"/>
      <c r="P25" s="34"/>
    </row>
    <row r="26" spans="1:16" ht="25.5" customHeight="1" x14ac:dyDescent="0.25">
      <c r="A26" s="34"/>
      <c r="B26" s="93" t="s">
        <v>43</v>
      </c>
      <c r="C26" s="93"/>
      <c r="D26" s="93"/>
      <c r="E26" s="93"/>
      <c r="F26" s="94">
        <f>F25*O18+H25*O19+J25*O20</f>
        <v>0</v>
      </c>
      <c r="G26" s="94"/>
      <c r="H26" s="94"/>
      <c r="I26" s="94"/>
      <c r="J26" s="94"/>
      <c r="K26" s="94"/>
      <c r="L26" s="34"/>
      <c r="M26" s="111"/>
      <c r="N26" s="113"/>
      <c r="O26" s="113"/>
      <c r="P26" s="34"/>
    </row>
    <row r="27" spans="1:16" ht="10.5" customHeight="1" x14ac:dyDescent="0.25">
      <c r="A27" s="34"/>
      <c r="B27" s="86"/>
      <c r="C27" s="86"/>
      <c r="D27" s="86"/>
      <c r="E27" s="86"/>
      <c r="F27" s="86"/>
      <c r="G27" s="86"/>
      <c r="H27" s="86"/>
      <c r="I27" s="86"/>
      <c r="J27" s="86"/>
      <c r="K27" s="86"/>
      <c r="L27" s="86"/>
      <c r="M27" s="86"/>
      <c r="N27" s="86"/>
      <c r="O27" s="86"/>
      <c r="P27" s="86"/>
    </row>
    <row r="28" spans="1:16" x14ac:dyDescent="0.25">
      <c r="G28" s="7"/>
      <c r="I28" s="7"/>
      <c r="K28" s="7"/>
      <c r="M28" s="33"/>
      <c r="N28" s="33"/>
      <c r="O28" s="33"/>
    </row>
  </sheetData>
  <mergeCells count="35">
    <mergeCell ref="M18:N18"/>
    <mergeCell ref="D2:E2"/>
    <mergeCell ref="F2:G2"/>
    <mergeCell ref="H2:I2"/>
    <mergeCell ref="J2:K2"/>
    <mergeCell ref="M2:N2"/>
    <mergeCell ref="M3:N3"/>
    <mergeCell ref="B4:K4"/>
    <mergeCell ref="M4:N4"/>
    <mergeCell ref="B5:K5"/>
    <mergeCell ref="M6:O7"/>
    <mergeCell ref="M16:O17"/>
    <mergeCell ref="B3:C3"/>
    <mergeCell ref="B21:E21"/>
    <mergeCell ref="B22:E22"/>
    <mergeCell ref="B23:K23"/>
    <mergeCell ref="M22:M26"/>
    <mergeCell ref="N22:O26"/>
    <mergeCell ref="M21:O21"/>
    <mergeCell ref="B27:P27"/>
    <mergeCell ref="B1:O1"/>
    <mergeCell ref="D3:E3"/>
    <mergeCell ref="F3:K3"/>
    <mergeCell ref="B26:E26"/>
    <mergeCell ref="F26:K26"/>
    <mergeCell ref="B20:K20"/>
    <mergeCell ref="B24:E25"/>
    <mergeCell ref="F24:G24"/>
    <mergeCell ref="H24:I24"/>
    <mergeCell ref="J24:K24"/>
    <mergeCell ref="F25:G25"/>
    <mergeCell ref="H25:I25"/>
    <mergeCell ref="J25:K25"/>
    <mergeCell ref="M19:N19"/>
    <mergeCell ref="M20:N20"/>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Input</vt:lpstr>
      <vt:lpstr>Drug requirement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Swagat Sahoo</dc:creator>
  <cp:lastModifiedBy>Danielle Cazabon</cp:lastModifiedBy>
  <dcterms:created xsi:type="dcterms:W3CDTF">2015-06-05T18:17:20Z</dcterms:created>
  <dcterms:modified xsi:type="dcterms:W3CDTF">2021-07-02T15:54:02Z</dcterms:modified>
</cp:coreProperties>
</file>